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Прилож.5 источники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 l="1"/>
  <c r="D90" i="1"/>
  <c r="E88" i="1"/>
  <c r="D88" i="1"/>
  <c r="E86" i="1"/>
  <c r="D86" i="1"/>
  <c r="E83" i="1"/>
  <c r="D83" i="1"/>
  <c r="E81" i="1"/>
  <c r="D81" i="1"/>
  <c r="E72" i="1"/>
  <c r="D72" i="1"/>
  <c r="E70" i="1"/>
  <c r="D70" i="1"/>
  <c r="E69" i="1"/>
  <c r="D69" i="1"/>
  <c r="E67" i="1"/>
  <c r="D67" i="1"/>
  <c r="E66" i="1"/>
  <c r="E65" i="1" s="1"/>
  <c r="D66" i="1"/>
  <c r="D65" i="1" s="1"/>
  <c r="E63" i="1"/>
  <c r="E62" i="1" s="1"/>
  <c r="D63" i="1"/>
  <c r="D62" i="1" s="1"/>
  <c r="C63" i="1"/>
  <c r="C62" i="1"/>
  <c r="E57" i="1"/>
  <c r="D57" i="1"/>
  <c r="D56" i="1"/>
  <c r="D55" i="1" s="1"/>
  <c r="D54" i="1" s="1"/>
  <c r="E52" i="1"/>
  <c r="D52" i="1"/>
  <c r="C52" i="1"/>
  <c r="E50" i="1"/>
  <c r="E49" i="1" s="1"/>
  <c r="D50" i="1"/>
  <c r="D49" i="1" s="1"/>
  <c r="C50" i="1"/>
  <c r="C49" i="1"/>
  <c r="E46" i="1"/>
  <c r="D46" i="1"/>
  <c r="C46" i="1"/>
  <c r="E41" i="1"/>
  <c r="D41" i="1"/>
  <c r="C41" i="1"/>
  <c r="C38" i="1" s="1"/>
  <c r="E39" i="1"/>
  <c r="E38" i="1" s="1"/>
  <c r="D39" i="1"/>
  <c r="C39" i="1"/>
  <c r="D38" i="1"/>
  <c r="E36" i="1"/>
  <c r="D36" i="1"/>
  <c r="C36" i="1"/>
  <c r="C35" i="1" s="1"/>
  <c r="C56" i="1" s="1"/>
  <c r="C55" i="1" s="1"/>
  <c r="C54" i="1" s="1"/>
  <c r="E35" i="1"/>
  <c r="E56" i="1" s="1"/>
  <c r="E55" i="1" s="1"/>
  <c r="E54" i="1" s="1"/>
  <c r="D35" i="1"/>
  <c r="E34" i="1"/>
  <c r="E33" i="1" s="1"/>
  <c r="D34" i="1"/>
  <c r="D33" i="1" s="1"/>
  <c r="C34" i="1"/>
  <c r="C33" i="1"/>
  <c r="E31" i="1"/>
  <c r="E30" i="1" s="1"/>
  <c r="D31" i="1"/>
  <c r="C31" i="1"/>
  <c r="D30" i="1"/>
  <c r="C30" i="1"/>
  <c r="E29" i="1"/>
  <c r="D29" i="1"/>
  <c r="D28" i="1" s="1"/>
  <c r="D27" i="1" s="1"/>
  <c r="C29" i="1"/>
  <c r="C28" i="1" s="1"/>
  <c r="C27" i="1" s="1"/>
  <c r="E28" i="1"/>
  <c r="E27" i="1"/>
  <c r="E25" i="1"/>
  <c r="E22" i="1" s="1"/>
  <c r="D25" i="1"/>
  <c r="C25" i="1"/>
  <c r="E23" i="1"/>
  <c r="D23" i="1"/>
  <c r="D22" i="1" s="1"/>
  <c r="C23" i="1"/>
  <c r="C22" i="1" s="1"/>
  <c r="E19" i="1"/>
  <c r="D19" i="1"/>
  <c r="C19" i="1"/>
  <c r="D45" i="1" l="1"/>
  <c r="D44" i="1" s="1"/>
  <c r="D43" i="1" s="1"/>
  <c r="D32" i="1"/>
  <c r="D21" i="1" s="1"/>
  <c r="D20" i="1" s="1"/>
  <c r="D37" i="1"/>
  <c r="E32" i="1"/>
  <c r="E45" i="1"/>
  <c r="E44" i="1" s="1"/>
  <c r="E43" i="1" s="1"/>
  <c r="E37" i="1" s="1"/>
  <c r="E21" i="1" s="1"/>
  <c r="E20" i="1" s="1"/>
  <c r="C32" i="1"/>
  <c r="C45" i="1"/>
  <c r="C44" i="1" s="1"/>
  <c r="C43" i="1" s="1"/>
  <c r="C37" i="1" s="1"/>
  <c r="C21" i="1" l="1"/>
  <c r="C20" i="1" s="1"/>
</calcChain>
</file>

<file path=xl/comments1.xml><?xml version="1.0" encoding="utf-8"?>
<comments xmlns="http://schemas.openxmlformats.org/spreadsheetml/2006/main">
  <authors>
    <author>Nikolaeva</author>
  </authors>
  <commentList>
    <comment ref="E34" authorId="0">
      <text>
        <r>
          <rPr>
            <b/>
            <sz val="8"/>
            <color indexed="81"/>
            <rFont val="Tahoma"/>
            <family val="2"/>
            <charset val="204"/>
          </rPr>
          <t>Nikolaeva:</t>
        </r>
        <r>
          <rPr>
            <sz val="8"/>
            <color indexed="81"/>
            <rFont val="Tahoma"/>
            <family val="2"/>
            <charset val="204"/>
          </rPr>
          <t xml:space="preserve">
Статья 38</t>
        </r>
      </text>
    </comment>
  </commentList>
</comments>
</file>

<file path=xl/sharedStrings.xml><?xml version="1.0" encoding="utf-8"?>
<sst xmlns="http://schemas.openxmlformats.org/spreadsheetml/2006/main" count="163" uniqueCount="161">
  <si>
    <t>Приложение № 3</t>
  </si>
  <si>
    <t>к Решению Совета депутатов</t>
  </si>
  <si>
    <t>Приложение № 5</t>
  </si>
  <si>
    <t>к проекту бюджета</t>
  </si>
  <si>
    <t>городского округа Домодедово</t>
  </si>
  <si>
    <t>на 2022 год и плановый период</t>
  </si>
  <si>
    <t>2023 и 2024 годов</t>
  </si>
  <si>
    <t xml:space="preserve">ИСТОЧНИКИ  ФИНАНСИРОВАНИЯ  ДЕФИЦИТА </t>
  </si>
  <si>
    <t xml:space="preserve"> БЮДЖЕТА ГОРОДСКОГО ОКРУГА ДОМОДЕДОВО НА 2022 ГОД                                                                                                               И ПЛАНОВЫЙ ПЕРИОД 2023 И 2024 ГОДОВ</t>
  </si>
  <si>
    <t>(тыс.руб.)</t>
  </si>
  <si>
    <t>Код</t>
  </si>
  <si>
    <t>Наименование групп, подгрупп, статей, подстатей, элементов, программ (подпрограмм), кодов экономической классификации источников внутреннего финансирования дефицитов бюджетов</t>
  </si>
  <si>
    <t>Сумма</t>
  </si>
  <si>
    <t>2022 год</t>
  </si>
  <si>
    <t>2023 год</t>
  </si>
  <si>
    <t>Дефицит бюджета городского округа</t>
  </si>
  <si>
    <t>в % к общей сумме доходов без финансовой помощи от бюджетов других уровней</t>
  </si>
  <si>
    <t>Источники финансирования дефицита бюджета</t>
  </si>
  <si>
    <t xml:space="preserve">000 01 01 00 00 00 0000 000 </t>
  </si>
  <si>
    <t>Государственные (муниципальные) ценные бумаги, номинальная стоимость которых указана в валюте Российской Федерации</t>
  </si>
  <si>
    <t>000 01 01 0000  00 0000 700</t>
  </si>
  <si>
    <t>Размещение государственных (муниципальных) ценных бумаг, номинальная стоимость которых указана в валюте Российской Федерации</t>
  </si>
  <si>
    <t>017 01 01 00 00  04 0000 710</t>
  </si>
  <si>
    <t>Размещение муниципальных ценных бумаг городских округов, номинальная стоимость которых указана в валюте Российской Федерации</t>
  </si>
  <si>
    <t>000 01 01 00 00 00 0000 800</t>
  </si>
  <si>
    <t>Погашение государственных (муниципальных) ценных бумаг, номинальная стоимость которых указана в валюте Российской Федерации</t>
  </si>
  <si>
    <t>017 01 01 00 00 04 0000 810</t>
  </si>
  <si>
    <t>Погашение муниципальных ценных бумаг городских округов, номинальная стоимость которых указана в валюте Российской Федерации</t>
  </si>
  <si>
    <t xml:space="preserve">000 01 02 00 00 00 0000 000 </t>
  </si>
  <si>
    <t>Кредиты кредитных организаций в валюте Российской Федерации</t>
  </si>
  <si>
    <t>000 01 02 0000  00 0000 700</t>
  </si>
  <si>
    <t>Получение кредитов от кредитных организаций в валюте Российской Федерации</t>
  </si>
  <si>
    <t>017 01 02 00 00  04 0000 710</t>
  </si>
  <si>
    <t>Получение кредитов от кредитных организаций бюджетом городского округа в валюте Российской Федерации</t>
  </si>
  <si>
    <t>000 01 02 00 00 00 0000 800</t>
  </si>
  <si>
    <t>Погашение кредитов, предоставленных кредитными организациями в валюте Российской Федерации</t>
  </si>
  <si>
    <t>017 01 02 00 00 04 0000 810</t>
  </si>
  <si>
    <t>Погашение бюджетом городского округа кредитов от кредитных организаций в валюте Российской Федерации</t>
  </si>
  <si>
    <t>000 01 03 00 00 00 0000 000</t>
  </si>
  <si>
    <t>Бюджетные кредиты от  других бюджетов бюджетной системы Российской Федерации</t>
  </si>
  <si>
    <t>000 01 03 01 00 00 0000 700</t>
  </si>
  <si>
    <t>Получение бюджетных кредитов из других бюджетов бюджетной системы Российской Федерации в валюте Российской Федерации</t>
  </si>
  <si>
    <t>017 01 03 01 00 04 0000 710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</si>
  <si>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</si>
  <si>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000 01 03 01 00 00 0000 800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</si>
  <si>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</si>
  <si>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017 01 03 01 00 04 0000 810</t>
  </si>
  <si>
    <t>Погашение бюджетом городского округа кредитов  из других бюджетов бюджетной системы Российской Федерации в валюте Российской Федерации</t>
  </si>
  <si>
    <t>000 01 05 00 00 00 0000 000</t>
  </si>
  <si>
    <t>Изменение остатков средств на счетах по учету средств бюджета</t>
  </si>
  <si>
    <t>000 01 05 01 00 00 0000 500</t>
  </si>
  <si>
    <t>Увеличение остатков финансовых резервов бюджетов</t>
  </si>
  <si>
    <t>000 01 05 01 01 00 0000 510</t>
  </si>
  <si>
    <t>Увеличение остатков денежных средств финансовых резервов бюджетов</t>
  </si>
  <si>
    <t>017 01 05 01 01 04 0000 510</t>
  </si>
  <si>
    <t>Увеличение остатков денежных средств финансовых резервов бюджетов городских округов</t>
  </si>
  <si>
    <t>000 01 05 01 02 00 0000 520</t>
  </si>
  <si>
    <t>Увеличение остатков средств финансовых резервов бюджетов, размещенных в ценные бумаги</t>
  </si>
  <si>
    <t>017 01 05 01 02 04 0000 520</t>
  </si>
  <si>
    <t>Увеличение остатков средств финансовых резервов бюджетов городских округов, размещенных в ценные бумаги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</si>
  <si>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</si>
  <si>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</si>
  <si>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</si>
  <si>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</si>
  <si>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017 01 05 02 01 04 0000 510</t>
  </si>
  <si>
    <t>Увеличение прочих остатков денежных средств бюджетов городских округов</t>
  </si>
  <si>
    <t>000 01 05 02 02 00 0000 520</t>
  </si>
  <si>
    <t>Увеличение прочих остатков средств бюджетов, временно размещенных в ценные бумаги</t>
  </si>
  <si>
    <t>017 01 05 02 02 04 0000 520</t>
  </si>
  <si>
    <t>Увеличение прочих остатков средств бюджетов городских округов, временно размещенных в ценные бумаги</t>
  </si>
  <si>
    <t>000 01 05 00 00 00 0000 600</t>
  </si>
  <si>
    <t>Уменьшение остатков средств бюджетов</t>
  </si>
  <si>
    <t>000 01 05 01 00 00 0000 600</t>
  </si>
  <si>
    <t>Уменьшение остатков финансовых резервов бюджетов</t>
  </si>
  <si>
    <t>000 01 05 01 01 00 0000 610</t>
  </si>
  <si>
    <t>Уменьшение остатков денежных средств финансовых резервов бюджетов</t>
  </si>
  <si>
    <t>017 01 05 01 01 04 0000 610</t>
  </si>
  <si>
    <t>Уменьшение остатков денежных средств финансовых резервов бюджетов городских округов</t>
  </si>
  <si>
    <t>000 01 05 01 02 00 0000 620</t>
  </si>
  <si>
    <t>Уменьшение остатков средств финансовых резервов бюджетов, размещенных в ценные бумаги</t>
  </si>
  <si>
    <t>017 01 05 01 02 04 0000 620</t>
  </si>
  <si>
    <t>Уменьшение остатков средств финансовых резервов бюджетов городских округов, размещенных в ценные бумаги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</si>
  <si>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</si>
  <si>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</si>
  <si>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</si>
  <si>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</si>
  <si>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017 01 05 02 01 04 0000 610</t>
  </si>
  <si>
    <t>Уменьшение прочих остатков денежных средств бюджетов городских округов</t>
  </si>
  <si>
    <t>000 01 05 02 02 00 0000 620</t>
  </si>
  <si>
    <t>Уменьшение прочих остатков средств бюджетов, временно размещенных в ценные бумаги</t>
  </si>
  <si>
    <t>017 01 05 02 02 04 0000 620</t>
  </si>
  <si>
    <t>Уменьшение прочих остатков средств бюджетов городских округов, временно размещенных в ценные бумаги</t>
  </si>
  <si>
    <t>000 01 06 00 00 00 0000 000</t>
  </si>
  <si>
    <t>Иные источники внутреннего финансирования дефицитов бюджетов</t>
  </si>
  <si>
    <t>000 01 06 00 00 00 0000 500</t>
  </si>
  <si>
    <t>Увеличение финансовых активов, являющихся иными источниками внутреннего финансирования дефицитов бюджетов</t>
  </si>
  <si>
    <t>000 01 06 00 00 00 0000 600</t>
  </si>
  <si>
    <t>Уменьшение финансовых активов, являющихся иными источниками внутреннего финансирования дефицитов бюджетов</t>
  </si>
  <si>
    <t>000 01 06 01 00 00 0000 000</t>
  </si>
  <si>
    <t>Акции и иные формы участия в капитале, находящиеся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</si>
  <si>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</si>
  <si>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государственной и муниципальной собственности</t>
  </si>
  <si>
    <t>120 01 06 01 00 04 0000 630</t>
  </si>
  <si>
    <t>Средства от продажи акций и иных форм участия в капитале, находящихся в собственности городского округа</t>
  </si>
  <si>
    <t>000 01 06 04 00 00 0000 000</t>
  </si>
  <si>
    <t>Исполнение государственных и муниципальных гарантий</t>
  </si>
  <si>
    <t>000 01 06 04 01 00 0000 000</t>
  </si>
  <si>
    <t>Исполнение государственных и муниципальных гарантий в валюте Российской Федерации</t>
  </si>
  <si>
    <t>000 01 06 04 01 00 0000 800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</si>
  <si>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</si>
  <si>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000 01 06 04 01 04 0000 810</t>
  </si>
  <si>
    <t>Исполнение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</si>
  <si>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</si>
  <si>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</si>
  <si>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</si>
  <si>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внутри страны в валюте Российской Федерации</t>
  </si>
  <si>
    <t>017 01 06 05 01 04 0000 640</t>
  </si>
  <si>
    <t>Возврат бюджетных кредитов, предоставленных юридическим лицам из бюджета городского округа в валюте Российской Федерации</t>
  </si>
  <si>
    <t>000 01 06 05 00 00 0000 500</t>
  </si>
  <si>
    <t>Предоставление  бюджетных кредитов  внутри страны в валюте Российской Федерации</t>
  </si>
  <si>
    <t>017 01 06 05 01 04 0000 540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</si>
  <si>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</si>
  <si>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000 01 06 06 00 00 0000 000</t>
  </si>
  <si>
    <t>Прочие источники внутреннего финансирования дефицитов бюджетов</t>
  </si>
  <si>
    <t>000 01 06 06 00 00 0000 500</t>
  </si>
  <si>
    <t>Увеличение прочих источников финансирования дефицитов бюджетов за счет иных финансовых активов</t>
  </si>
  <si>
    <t>000 01 06 06 00 04 0000 500</t>
  </si>
  <si>
    <t>Увеличение иных финансовых активов в собственности городских округов</t>
  </si>
  <si>
    <t>017 01 06 06 01 04 0000 550</t>
  </si>
  <si>
    <t>000 01 06 06 00 00 0000 600</t>
  </si>
  <si>
    <t>Уменьшение прочих источников финансирования дефицитов бюджетов за счет иных финансовых активов</t>
  </si>
  <si>
    <t>000 01 06 06 00 04 0000 600</t>
  </si>
  <si>
    <t>Уменьшение иных финансовых активов в собственности городских округов</t>
  </si>
  <si>
    <t>017 01 06 06 01 04 0000 650</t>
  </si>
  <si>
    <t>000 01 06 06 00 00 0000 700</t>
  </si>
  <si>
    <t>Привлечение прочих источников внутреннего финансирования дефицитов бюджетов</t>
  </si>
  <si>
    <t>017 01 06 06 00 04 0000 710</t>
  </si>
  <si>
    <t>Привлечение прочих источников внутреннего финансирования дефицитов бюджетов городских округов</t>
  </si>
  <si>
    <t>000 01 06 06 00 00 0000 800</t>
  </si>
  <si>
    <t>Погашение обязательств за счет прочих источников внутреннего финансирования дефицитов бюджетов</t>
  </si>
  <si>
    <t>017 01 06 06 00 04 0000 810</t>
  </si>
  <si>
    <t>Погашение обязательств за счет прочих источников внутреннего финансирования дефицитов бюджетов городских округов</t>
  </si>
  <si>
    <t>000 01 06 10 00 00 0000 000</t>
  </si>
  <si>
    <t>Операции по управлению остатками средств на единых счетах бюджетов</t>
  </si>
  <si>
    <t>000 01 06 10 02 00 0000 500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</si>
  <si>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</si>
  <si>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000 01 06 10 02 04 0000 550</t>
  </si>
  <si>
    <t>Увеличение финансовых активов в собственности городских округов за счет средств организаций,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</si>
  <si>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000 01 06 10 03 00 0000 500</t>
  </si>
  <si>
    <t>Предоставление бюджетных кредитов на пополнение остатков средств на счетах бюджетов субъектов Российской Федерации (местных бюджетов)</t>
  </si>
  <si>
    <t>000 01 06 10 03 01 0000 540</t>
  </si>
  <si>
    <t>Предоставление за счет средств федерального бюджета бюджетных кредитов на пополнение остатков средств на счетах бюджетов субъектов Российской Федерации (местных бюджетов)</t>
  </si>
  <si>
    <t>000 01 06 10 02 00 0000 600</t>
  </si>
  <si>
    <t>Уменьшение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</si>
  <si>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000 01 06 10 02 04 0000 650</t>
  </si>
  <si>
    <t>Уменьшение финансовых активов в собственности городских округов за счет средств организаций, учредителями которых являются городские округа и,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</si>
  <si>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000 01 06 10 03 00 0000 600</t>
  </si>
  <si>
    <t>Возврат бюджетных кредитов на пополнение остатков средств на счетах бюджетов субъектов Российской Федерации (местных бюджетов)</t>
  </si>
  <si>
    <t>000 01 06 10 03 01 0000 640</t>
  </si>
  <si>
    <t>Возврат бюджетных кредитов на пополнение остатков средств на счетах бюджетов субъектов Российской Федерации (местных бюджетов), предоставленных за счет средств федерального бюджета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</si>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</sst>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[&gt;=50]#,##0.0,;[Red][&lt;=-50]\-#,##0.0,;#,##0.0,"/>
    <numFmt numFmtId="166" formatCode="0.0%"/>
    <numFmt numFmtId="167" formatCode="#,##0.0"/>
    <numFmt numFmtId="168" formatCode="0.00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sz val="12"/>
      <name val="Times New Roman Cyr"/>
      <charset val="204"/>
    </font>
    <font>
      <sz val="10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color indexed="12"/>
      <name val="Times New Roman Cyr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</font>
    <font>
      <sz val="12"/>
      <color indexed="12"/>
      <name val="Times New Roman Cyr"/>
      <family val="1"/>
      <charset val="204"/>
    </font>
    <font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Times New Roman Cyr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b/>
      <sz val="10"/>
      <name val="Arial Cyr"/>
      <charset val="204"/>
    </font>
    <font>
      <i/>
      <sz val="10"/>
      <name val="Times New Roman"/>
      <family val="1"/>
      <charset val="204"/>
    </font>
    <font>
      <sz val="12"/>
      <color indexed="12"/>
      <name val="Times New Roman Cyr"/>
      <charset val="204"/>
    </font>
    <font>
      <b/>
      <sz val="12"/>
      <name val="Times New Roman Cyr"/>
      <charset val="204"/>
    </font>
    <font>
      <sz val="12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5">
    <xf numFmtId="0" fontId="0" fillId="0" borderId="0" xfId="0"/>
    <xf numFmtId="0" fontId="0" fillId="0" borderId="0" xfId="0" applyProtection="1">
      <protection locked="0"/>
    </xf>
    <xf numFmtId="164" fontId="1" fillId="0" borderId="1" xfId="0" applyNumberFormat="1" applyFont="1" applyFill="1" applyBorder="1" applyAlignment="1" applyProtection="1">
      <alignment horizontal="left"/>
      <protection locked="0"/>
    </xf>
    <xf numFmtId="164" fontId="3" fillId="0" borderId="0" xfId="1" applyNumberFormat="1" applyFont="1" applyFill="1" applyProtection="1">
      <protection locked="0"/>
    </xf>
    <xf numFmtId="164" fontId="1" fillId="0" borderId="0" xfId="0" applyNumberFormat="1" applyFont="1" applyFill="1" applyAlignment="1" applyProtection="1">
      <alignment horizontal="left"/>
      <protection locked="0"/>
    </xf>
    <xf numFmtId="49" fontId="3" fillId="0" borderId="0" xfId="1" applyNumberFormat="1" applyFont="1" applyFill="1" applyAlignment="1" applyProtection="1">
      <protection locked="0"/>
    </xf>
    <xf numFmtId="49" fontId="2" fillId="0" borderId="0" xfId="1" applyNumberFormat="1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protection locked="0"/>
    </xf>
    <xf numFmtId="165" fontId="4" fillId="0" borderId="0" xfId="0" applyNumberFormat="1" applyFont="1" applyFill="1" applyAlignment="1" applyProtection="1">
      <protection locked="0"/>
    </xf>
    <xf numFmtId="0" fontId="3" fillId="0" borderId="0" xfId="0" applyFont="1" applyBorder="1" applyProtection="1">
      <protection locked="0"/>
    </xf>
    <xf numFmtId="164" fontId="3" fillId="0" borderId="0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164" fontId="3" fillId="0" borderId="7" xfId="1" applyNumberFormat="1" applyFont="1" applyFill="1" applyBorder="1" applyAlignment="1" applyProtection="1">
      <alignment horizontal="center" vertical="center"/>
      <protection locked="0"/>
    </xf>
    <xf numFmtId="165" fontId="5" fillId="0" borderId="9" xfId="1" applyNumberFormat="1" applyFont="1" applyFill="1" applyBorder="1" applyAlignment="1" applyProtection="1">
      <alignment horizontal="right" vertical="center"/>
      <protection locked="0"/>
    </xf>
    <xf numFmtId="166" fontId="5" fillId="0" borderId="11" xfId="1" applyNumberFormat="1" applyFont="1" applyFill="1" applyBorder="1" applyAlignment="1" applyProtection="1">
      <alignment horizontal="right" vertical="center"/>
      <protection locked="0"/>
    </xf>
    <xf numFmtId="165" fontId="7" fillId="0" borderId="11" xfId="1" applyNumberFormat="1" applyFont="1" applyFill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 applyProtection="1">
      <alignment horizontal="justify" vertical="top" wrapText="1"/>
      <protection locked="0"/>
    </xf>
    <xf numFmtId="165" fontId="9" fillId="0" borderId="11" xfId="0" applyNumberFormat="1" applyFont="1" applyFill="1" applyBorder="1" applyAlignment="1" applyProtection="1">
      <alignment horizontal="justify" vertical="top" wrapText="1"/>
      <protection locked="0"/>
    </xf>
    <xf numFmtId="165" fontId="10" fillId="0" borderId="12" xfId="0" applyNumberFormat="1" applyFont="1" applyFill="1" applyBorder="1" applyAlignment="1" applyProtection="1">
      <alignment horizontal="right"/>
      <protection locked="0"/>
    </xf>
    <xf numFmtId="0" fontId="1" fillId="0" borderId="10" xfId="0" applyFont="1" applyBorder="1" applyAlignment="1" applyProtection="1">
      <alignment horizontal="center" vertical="top" wrapText="1"/>
      <protection locked="0"/>
    </xf>
    <xf numFmtId="0" fontId="11" fillId="0" borderId="11" xfId="0" applyFont="1" applyBorder="1" applyAlignment="1" applyProtection="1">
      <alignment horizontal="justify" vertical="top" wrapText="1"/>
      <protection locked="0"/>
    </xf>
    <xf numFmtId="165" fontId="11" fillId="0" borderId="11" xfId="0" applyNumberFormat="1" applyFont="1" applyFill="1" applyBorder="1" applyAlignment="1" applyProtection="1">
      <alignment horizontal="justify" vertical="top" wrapText="1"/>
      <protection locked="0"/>
    </xf>
    <xf numFmtId="0" fontId="12" fillId="0" borderId="11" xfId="0" applyFont="1" applyBorder="1" applyAlignment="1" applyProtection="1">
      <alignment horizontal="justify" vertical="top" wrapText="1"/>
      <protection locked="0"/>
    </xf>
    <xf numFmtId="165" fontId="12" fillId="0" borderId="11" xfId="0" applyNumberFormat="1" applyFont="1" applyFill="1" applyBorder="1" applyAlignment="1" applyProtection="1">
      <alignment horizontal="justify" vertical="top" wrapText="1"/>
      <protection locked="0"/>
    </xf>
    <xf numFmtId="165" fontId="13" fillId="0" borderId="12" xfId="0" applyNumberFormat="1" applyFont="1" applyFill="1" applyBorder="1" applyAlignment="1" applyProtection="1">
      <alignment horizontal="right"/>
      <protection locked="0"/>
    </xf>
    <xf numFmtId="0" fontId="14" fillId="0" borderId="11" xfId="0" applyFont="1" applyBorder="1" applyAlignment="1" applyProtection="1">
      <alignment horizontal="justify" vertical="top" wrapText="1"/>
      <protection locked="0"/>
    </xf>
    <xf numFmtId="165" fontId="14" fillId="0" borderId="11" xfId="0" applyNumberFormat="1" applyFont="1" applyFill="1" applyBorder="1" applyAlignment="1" applyProtection="1">
      <alignment horizontal="justify" vertical="top" wrapText="1"/>
      <protection locked="0"/>
    </xf>
    <xf numFmtId="165" fontId="10" fillId="0" borderId="12" xfId="0" applyNumberFormat="1" applyFont="1" applyFill="1" applyBorder="1" applyProtection="1">
      <protection locked="0"/>
    </xf>
    <xf numFmtId="0" fontId="1" fillId="0" borderId="11" xfId="0" applyFont="1" applyBorder="1" applyAlignment="1" applyProtection="1">
      <alignment horizontal="justify" vertical="top" wrapText="1"/>
      <protection locked="0"/>
    </xf>
    <xf numFmtId="165" fontId="1" fillId="0" borderId="11" xfId="0" applyNumberFormat="1" applyFont="1" applyFill="1" applyBorder="1" applyAlignment="1" applyProtection="1">
      <alignment horizontal="justify" vertical="top" wrapText="1"/>
      <protection locked="0"/>
    </xf>
    <xf numFmtId="165" fontId="13" fillId="0" borderId="12" xfId="0" applyNumberFormat="1" applyFont="1" applyFill="1" applyBorder="1" applyProtection="1">
      <protection locked="0"/>
    </xf>
    <xf numFmtId="165" fontId="10" fillId="0" borderId="11" xfId="0" applyNumberFormat="1" applyFont="1" applyFill="1" applyBorder="1" applyAlignment="1" applyProtection="1">
      <alignment horizontal="right"/>
      <protection locked="0"/>
    </xf>
    <xf numFmtId="165" fontId="13" fillId="0" borderId="11" xfId="0" applyNumberFormat="1" applyFont="1" applyFill="1" applyBorder="1" applyAlignment="1" applyProtection="1">
      <alignment horizontal="right"/>
      <protection locked="0"/>
    </xf>
    <xf numFmtId="165" fontId="10" fillId="0" borderId="11" xfId="0" applyNumberFormat="1" applyFont="1" applyFill="1" applyBorder="1" applyProtection="1">
      <protection locked="0"/>
    </xf>
    <xf numFmtId="165" fontId="13" fillId="0" borderId="11" xfId="0" applyNumberFormat="1" applyFont="1" applyFill="1" applyBorder="1" applyProtection="1">
      <protection locked="0"/>
    </xf>
    <xf numFmtId="0" fontId="15" fillId="0" borderId="10" xfId="0" applyFont="1" applyBorder="1" applyAlignment="1" applyProtection="1">
      <alignment horizontal="center" vertical="top" wrapText="1"/>
      <protection locked="0"/>
    </xf>
    <xf numFmtId="0" fontId="15" fillId="0" borderId="11" xfId="0" applyFont="1" applyBorder="1" applyAlignment="1" applyProtection="1">
      <alignment horizontal="justify" vertical="top" wrapText="1"/>
      <protection locked="0"/>
    </xf>
    <xf numFmtId="0" fontId="16" fillId="0" borderId="0" xfId="0" applyFont="1" applyProtection="1">
      <protection locked="0"/>
    </xf>
    <xf numFmtId="0" fontId="17" fillId="0" borderId="11" xfId="0" applyFont="1" applyBorder="1" applyAlignment="1" applyProtection="1">
      <alignment horizontal="justify" vertical="top" wrapText="1"/>
      <protection locked="0"/>
    </xf>
    <xf numFmtId="0" fontId="4" fillId="0" borderId="11" xfId="0" applyFont="1" applyBorder="1" applyAlignment="1" applyProtection="1">
      <alignment horizontal="justify" vertical="top" wrapText="1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165" fontId="17" fillId="0" borderId="11" xfId="0" applyNumberFormat="1" applyFont="1" applyFill="1" applyBorder="1" applyAlignment="1" applyProtection="1">
      <alignment horizontal="justify" vertical="top" wrapText="1"/>
      <protection locked="0"/>
    </xf>
    <xf numFmtId="165" fontId="18" fillId="0" borderId="12" xfId="0" applyNumberFormat="1" applyFont="1" applyFill="1" applyBorder="1" applyProtection="1">
      <protection locked="0"/>
    </xf>
    <xf numFmtId="165" fontId="4" fillId="0" borderId="11" xfId="0" applyNumberFormat="1" applyFont="1" applyFill="1" applyBorder="1" applyAlignment="1" applyProtection="1">
      <alignment horizontal="justify" vertical="top" wrapText="1"/>
      <protection locked="0"/>
    </xf>
    <xf numFmtId="165" fontId="18" fillId="0" borderId="12" xfId="1" applyNumberFormat="1" applyFont="1" applyFill="1" applyBorder="1" applyAlignment="1" applyProtection="1">
      <alignment horizontal="right" vertical="center"/>
      <protection locked="0"/>
    </xf>
    <xf numFmtId="165" fontId="13" fillId="0" borderId="13" xfId="0" applyNumberFormat="1" applyFont="1" applyFill="1" applyBorder="1" applyProtection="1"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horizontal="justify" vertical="top" wrapText="1"/>
      <protection locked="0"/>
    </xf>
    <xf numFmtId="0" fontId="4" fillId="0" borderId="15" xfId="0" applyFont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 applyProtection="1">
      <alignment horizontal="justify" vertical="top" wrapText="1"/>
      <protection locked="0"/>
    </xf>
    <xf numFmtId="0" fontId="4" fillId="0" borderId="17" xfId="0" applyFont="1" applyBorder="1" applyAlignment="1" applyProtection="1">
      <alignment horizontal="justify" vertical="top" wrapText="1"/>
      <protection locked="0"/>
    </xf>
    <xf numFmtId="167" fontId="18" fillId="0" borderId="18" xfId="1" applyNumberFormat="1" applyFont="1" applyFill="1" applyBorder="1" applyAlignment="1" applyProtection="1">
      <alignment horizontal="right" vertical="center"/>
      <protection locked="0"/>
    </xf>
    <xf numFmtId="0" fontId="8" fillId="0" borderId="19" xfId="0" applyFont="1" applyBorder="1" applyAlignment="1" applyProtection="1">
      <alignment horizontal="center" vertical="top" wrapText="1"/>
      <protection locked="0"/>
    </xf>
    <xf numFmtId="0" fontId="15" fillId="0" borderId="16" xfId="0" applyFont="1" applyBorder="1" applyAlignment="1" applyProtection="1">
      <alignment horizontal="justify" vertical="top" wrapText="1"/>
      <protection locked="0"/>
    </xf>
    <xf numFmtId="167" fontId="10" fillId="0" borderId="16" xfId="0" applyNumberFormat="1" applyFont="1" applyFill="1" applyBorder="1" applyProtection="1"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 applyProtection="1">
      <alignment horizontal="center" vertical="top" wrapText="1"/>
      <protection locked="0"/>
    </xf>
    <xf numFmtId="165" fontId="19" fillId="0" borderId="11" xfId="0" applyNumberFormat="1" applyFont="1" applyFill="1" applyBorder="1" applyAlignment="1" applyProtection="1">
      <alignment horizontal="right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left" vertical="top" wrapText="1"/>
      <protection locked="0"/>
    </xf>
    <xf numFmtId="167" fontId="10" fillId="0" borderId="11" xfId="0" applyNumberFormat="1" applyFont="1" applyFill="1" applyBorder="1" applyProtection="1">
      <protection locked="0"/>
    </xf>
    <xf numFmtId="0" fontId="4" fillId="0" borderId="11" xfId="0" applyFont="1" applyBorder="1" applyAlignment="1" applyProtection="1">
      <alignment horizontal="center" vertical="top" wrapText="1"/>
      <protection locked="0"/>
    </xf>
    <xf numFmtId="167" fontId="13" fillId="0" borderId="11" xfId="0" applyNumberFormat="1" applyFont="1" applyFill="1" applyBorder="1" applyProtection="1">
      <protection locked="0"/>
    </xf>
    <xf numFmtId="0" fontId="8" fillId="0" borderId="11" xfId="0" applyFont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 applyProtection="1">
      <alignment vertical="top" wrapText="1"/>
      <protection locked="0"/>
    </xf>
    <xf numFmtId="167" fontId="7" fillId="0" borderId="11" xfId="0" applyNumberFormat="1" applyFont="1" applyFill="1" applyBorder="1" applyProtection="1">
      <protection locked="0"/>
    </xf>
    <xf numFmtId="0" fontId="17" fillId="0" borderId="11" xfId="0" applyFont="1" applyBorder="1" applyAlignment="1" applyProtection="1">
      <alignment vertical="top" wrapText="1"/>
      <protection locked="0"/>
    </xf>
    <xf numFmtId="167" fontId="10" fillId="2" borderId="11" xfId="0" applyNumberFormat="1" applyFont="1" applyFill="1" applyBorder="1" applyProtection="1">
      <protection locked="0"/>
    </xf>
    <xf numFmtId="0" fontId="4" fillId="0" borderId="11" xfId="0" applyFont="1" applyBorder="1" applyAlignment="1" applyProtection="1">
      <alignment vertical="top" wrapText="1"/>
      <protection locked="0"/>
    </xf>
    <xf numFmtId="167" fontId="13" fillId="2" borderId="11" xfId="0" applyNumberFormat="1" applyFont="1" applyFill="1" applyBorder="1" applyProtection="1">
      <protection locked="0"/>
    </xf>
    <xf numFmtId="0" fontId="8" fillId="0" borderId="11" xfId="0" applyFont="1" applyBorder="1" applyAlignment="1" applyProtection="1">
      <alignment horizontal="justify" vertical="top" wrapText="1"/>
      <protection locked="0"/>
    </xf>
    <xf numFmtId="164" fontId="10" fillId="0" borderId="11" xfId="0" applyNumberFormat="1" applyFont="1" applyFill="1" applyBorder="1" applyProtection="1">
      <protection locked="0"/>
    </xf>
    <xf numFmtId="0" fontId="4" fillId="0" borderId="21" xfId="0" applyFont="1" applyBorder="1" applyAlignment="1" applyProtection="1">
      <alignment horizontal="justify" vertical="top" wrapText="1"/>
      <protection locked="0"/>
    </xf>
    <xf numFmtId="168" fontId="10" fillId="0" borderId="21" xfId="0" applyNumberFormat="1" applyFont="1" applyFill="1" applyBorder="1" applyProtection="1">
      <protection locked="0"/>
    </xf>
    <xf numFmtId="164" fontId="20" fillId="0" borderId="11" xfId="0" applyNumberFormat="1" applyFon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0" xfId="0" applyNumberFormat="1" applyFill="1" applyProtection="1"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49" fontId="4" fillId="0" borderId="0" xfId="1" applyNumberFormat="1" applyFont="1" applyFill="1" applyAlignment="1" applyProtection="1">
      <alignment horizontal="left" wrapText="1"/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3" fontId="5" fillId="0" borderId="0" xfId="0" applyNumberFormat="1" applyFont="1" applyFill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_Прил №2 - ФКР - Бюджет 200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\&#1041;&#1102;&#1076;&#1078;&#1077;&#1090;%202022-2024\&#1055;&#1088;&#1086;&#1077;&#1082;&#1090;%20&#1073;&#1102;&#1076;&#1078;&#1077;&#1090;&#1072;%202022-2024\&#1055;&#1088;&#1080;&#1083;&#1086;&#1078;&#1077;&#1085;&#1080;&#1103;%20&#1089;%201-10%20&#1082;%20&#1073;&#1102;&#1076;&#1078;&#1077;&#1090;&#1091;%20%202022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 1 Доходы 2021-2023"/>
      <sheetName val="Прил.2 Функциональная 2021-2023"/>
      <sheetName val="Прил.3 Ведомственная 2021-2023"/>
      <sheetName val="Прил.4 Муницип.программы 21-23"/>
      <sheetName val="Прил.5 Источники_2021-2023"/>
      <sheetName val="Прил.6 Программа заимств.21-23"/>
      <sheetName val="Пр.7 Прогр. гарант. 21-23"/>
      <sheetName val="Пр.8 Инвестиции 2021-2023"/>
    </sheetNames>
    <sheetDataSet>
      <sheetData sheetId="0">
        <row r="13">
          <cell r="D13">
            <v>5549285460</v>
          </cell>
          <cell r="E13">
            <v>5782249480</v>
          </cell>
          <cell r="F13">
            <v>6030800140</v>
          </cell>
        </row>
        <row r="105">
          <cell r="D105">
            <v>10504815490</v>
          </cell>
          <cell r="E105">
            <v>10709352220</v>
          </cell>
          <cell r="F105">
            <v>10472781250</v>
          </cell>
        </row>
      </sheetData>
      <sheetData sheetId="1">
        <row r="1003">
          <cell r="G1003">
            <v>10904815490</v>
          </cell>
          <cell r="J1003">
            <v>10639352220</v>
          </cell>
          <cell r="M1003">
            <v>10022781250</v>
          </cell>
        </row>
      </sheetData>
      <sheetData sheetId="2"/>
      <sheetData sheetId="3"/>
      <sheetData sheetId="4">
        <row r="29">
          <cell r="C29">
            <v>432800000</v>
          </cell>
          <cell r="D29">
            <v>752800000</v>
          </cell>
          <cell r="E29">
            <v>549200000</v>
          </cell>
        </row>
        <row r="30">
          <cell r="C30">
            <v>0</v>
          </cell>
          <cell r="D30">
            <v>-620000000</v>
          </cell>
          <cell r="E30">
            <v>-400000000</v>
          </cell>
        </row>
        <row r="62">
          <cell r="C62">
            <v>0</v>
          </cell>
          <cell r="D62">
            <v>0</v>
          </cell>
          <cell r="E62">
            <v>0</v>
          </cell>
        </row>
      </sheetData>
      <sheetData sheetId="5"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432800000</v>
          </cell>
          <cell r="D15">
            <v>752800000</v>
          </cell>
          <cell r="E15">
            <v>549200000</v>
          </cell>
        </row>
        <row r="20">
          <cell r="C20">
            <v>32800000</v>
          </cell>
          <cell r="D20">
            <v>32800000</v>
          </cell>
          <cell r="E20">
            <v>49200000</v>
          </cell>
        </row>
        <row r="21">
          <cell r="C21">
            <v>0</v>
          </cell>
          <cell r="D21">
            <v>620000000</v>
          </cell>
          <cell r="E21">
            <v>400000000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4"/>
  <sheetViews>
    <sheetView tabSelected="1" topLeftCell="A7" workbookViewId="0">
      <selection activeCell="G16" sqref="G16"/>
    </sheetView>
  </sheetViews>
  <sheetFormatPr defaultColWidth="38.88671875" defaultRowHeight="14.4" x14ac:dyDescent="0.3"/>
  <cols>
    <col min="1" max="1" width="24.88671875" style="1" customWidth="1"/>
    <col min="2" max="2" width="52.88671875" style="1" customWidth="1"/>
    <col min="3" max="3" width="17.44140625" style="1" customWidth="1"/>
    <col min="4" max="4" width="14.88671875" style="1" customWidth="1"/>
    <col min="5" max="5" width="15.44140625" style="77" customWidth="1"/>
    <col min="6" max="6" width="13.5546875" style="1" customWidth="1"/>
  </cols>
  <sheetData>
    <row r="1" spans="1:6" ht="15" hidden="1" x14ac:dyDescent="0.25">
      <c r="E1" s="2"/>
    </row>
    <row r="2" spans="1:6" ht="15" hidden="1" x14ac:dyDescent="0.25">
      <c r="E2" s="3"/>
    </row>
    <row r="3" spans="1:6" ht="15" hidden="1" x14ac:dyDescent="0.25">
      <c r="E3" s="4"/>
    </row>
    <row r="4" spans="1:6" ht="15" hidden="1" x14ac:dyDescent="0.25">
      <c r="E4" s="4"/>
    </row>
    <row r="5" spans="1:6" ht="15" hidden="1" x14ac:dyDescent="0.25">
      <c r="E5" s="3" t="s">
        <v>0</v>
      </c>
    </row>
    <row r="6" spans="1:6" ht="15" hidden="1" x14ac:dyDescent="0.25">
      <c r="E6" s="3" t="s">
        <v>1</v>
      </c>
    </row>
    <row r="7" spans="1:6" ht="15" x14ac:dyDescent="0.25">
      <c r="E7" s="3"/>
    </row>
    <row r="8" spans="1:6" ht="15.6" x14ac:dyDescent="0.3">
      <c r="D8" s="5" t="s">
        <v>2</v>
      </c>
      <c r="E8" s="6"/>
    </row>
    <row r="9" spans="1:6" x14ac:dyDescent="0.3">
      <c r="D9" s="80" t="s">
        <v>3</v>
      </c>
      <c r="E9" s="80"/>
    </row>
    <row r="10" spans="1:6" x14ac:dyDescent="0.3">
      <c r="D10" s="7" t="s">
        <v>4</v>
      </c>
      <c r="E10" s="7"/>
    </row>
    <row r="11" spans="1:6" ht="12.75" customHeight="1" x14ac:dyDescent="0.3">
      <c r="D11" s="81" t="s">
        <v>5</v>
      </c>
      <c r="E11" s="81"/>
    </row>
    <row r="12" spans="1:6" x14ac:dyDescent="0.3">
      <c r="D12" s="80" t="s">
        <v>6</v>
      </c>
      <c r="E12" s="80"/>
      <c r="F12" s="8"/>
    </row>
    <row r="13" spans="1:6" ht="15" x14ac:dyDescent="0.25">
      <c r="D13" s="81"/>
      <c r="E13" s="81"/>
      <c r="F13" s="8"/>
    </row>
    <row r="14" spans="1:6" ht="15.6" x14ac:dyDescent="0.3">
      <c r="A14" s="82" t="s">
        <v>7</v>
      </c>
      <c r="B14" s="82"/>
      <c r="C14" s="82"/>
      <c r="D14" s="82"/>
      <c r="E14" s="82"/>
    </row>
    <row r="15" spans="1:6" ht="34.5" customHeight="1" x14ac:dyDescent="0.3">
      <c r="A15" s="83" t="s">
        <v>8</v>
      </c>
      <c r="B15" s="83"/>
      <c r="C15" s="83"/>
      <c r="D15" s="83"/>
      <c r="E15" s="83"/>
    </row>
    <row r="16" spans="1:6" x14ac:dyDescent="0.3">
      <c r="A16" s="9"/>
      <c r="E16" s="10" t="s">
        <v>9</v>
      </c>
    </row>
    <row r="17" spans="1:6" x14ac:dyDescent="0.3">
      <c r="A17" s="84" t="s">
        <v>10</v>
      </c>
      <c r="B17" s="86" t="s">
        <v>11</v>
      </c>
      <c r="C17" s="88" t="s">
        <v>12</v>
      </c>
      <c r="D17" s="89"/>
      <c r="E17" s="90"/>
    </row>
    <row r="18" spans="1:6" x14ac:dyDescent="0.3">
      <c r="A18" s="85"/>
      <c r="B18" s="87"/>
      <c r="C18" s="11" t="s">
        <v>13</v>
      </c>
      <c r="D18" s="11" t="s">
        <v>14</v>
      </c>
      <c r="E18" s="12" t="s">
        <v>160</v>
      </c>
    </row>
    <row r="19" spans="1:6" ht="15.6" x14ac:dyDescent="0.3">
      <c r="A19" s="91" t="s">
        <v>15</v>
      </c>
      <c r="B19" s="92"/>
      <c r="C19" s="13">
        <f>'[1]Прил. 1 Доходы 2021-2023'!D105-'[1]Прил.2 Функциональная 2021-2023'!G1003</f>
        <v>-400000000</v>
      </c>
      <c r="D19" s="13">
        <f>'[1]Прил. 1 Доходы 2021-2023'!E105-'[1]Прил.2 Функциональная 2021-2023'!J1003-170000000</f>
        <v>-100000000</v>
      </c>
      <c r="E19" s="13">
        <f>'[1]Прил. 1 Доходы 2021-2023'!F105-'[1]Прил.2 Функциональная 2021-2023'!M1003-550000000</f>
        <v>-100000000</v>
      </c>
    </row>
    <row r="20" spans="1:6" ht="15.6" x14ac:dyDescent="0.3">
      <c r="A20" s="93" t="s">
        <v>16</v>
      </c>
      <c r="B20" s="94"/>
      <c r="C20" s="14">
        <f>(C21-C37)/'[1]Прил. 1 Доходы 2021-2023'!D13*100%</f>
        <v>7.2081352253953068E-2</v>
      </c>
      <c r="D20" s="14">
        <f>(D21-D37)/'[1]Прил. 1 Доходы 2021-2023'!E13*100%</f>
        <v>1.7294307405082771E-2</v>
      </c>
      <c r="E20" s="14">
        <f>(E21-E37)/'[1]Прил. 1 Доходы 2021-2023'!F13*100%</f>
        <v>1.6581547668399439E-2</v>
      </c>
    </row>
    <row r="21" spans="1:6" ht="15.6" x14ac:dyDescent="0.3">
      <c r="A21" s="78" t="s">
        <v>17</v>
      </c>
      <c r="B21" s="79"/>
      <c r="C21" s="15">
        <f>C22+C27+C32+C37+C59+C62</f>
        <v>400000000</v>
      </c>
      <c r="D21" s="15">
        <f>D22+D27+D32+D37+D59+D62</f>
        <v>100000000</v>
      </c>
      <c r="E21" s="15">
        <f>E22+E27+E32+E37+E59+E62</f>
        <v>100000000</v>
      </c>
    </row>
    <row r="22" spans="1:6" ht="38.25" hidden="1" x14ac:dyDescent="0.25">
      <c r="A22" s="16" t="s">
        <v>18</v>
      </c>
      <c r="B22" s="17" t="s">
        <v>19</v>
      </c>
      <c r="C22" s="18">
        <f>C23-C25</f>
        <v>0</v>
      </c>
      <c r="D22" s="18">
        <f>D23-D25</f>
        <v>0</v>
      </c>
      <c r="E22" s="19">
        <f>E23-E25</f>
        <v>0</v>
      </c>
    </row>
    <row r="23" spans="1:6" ht="38.25" hidden="1" x14ac:dyDescent="0.25">
      <c r="A23" s="20" t="s">
        <v>20</v>
      </c>
      <c r="B23" s="21" t="s">
        <v>21</v>
      </c>
      <c r="C23" s="22">
        <f>C24</f>
        <v>0</v>
      </c>
      <c r="D23" s="22">
        <f>D24</f>
        <v>0</v>
      </c>
      <c r="E23" s="19">
        <f>E24</f>
        <v>0</v>
      </c>
    </row>
    <row r="24" spans="1:6" ht="38.25" hidden="1" x14ac:dyDescent="0.25">
      <c r="A24" s="20" t="s">
        <v>22</v>
      </c>
      <c r="B24" s="23" t="s">
        <v>23</v>
      </c>
      <c r="C24" s="24"/>
      <c r="D24" s="24"/>
      <c r="E24" s="25"/>
    </row>
    <row r="25" spans="1:6" ht="38.25" hidden="1" x14ac:dyDescent="0.25">
      <c r="A25" s="20" t="s">
        <v>24</v>
      </c>
      <c r="B25" s="26" t="s">
        <v>25</v>
      </c>
      <c r="C25" s="27">
        <f>C26</f>
        <v>0</v>
      </c>
      <c r="D25" s="27">
        <f>D26</f>
        <v>0</v>
      </c>
      <c r="E25" s="28">
        <f>E26</f>
        <v>0</v>
      </c>
    </row>
    <row r="26" spans="1:6" ht="38.25" hidden="1" x14ac:dyDescent="0.25">
      <c r="A26" s="20" t="s">
        <v>26</v>
      </c>
      <c r="B26" s="29" t="s">
        <v>27</v>
      </c>
      <c r="C26" s="30"/>
      <c r="D26" s="30"/>
      <c r="E26" s="31"/>
    </row>
    <row r="27" spans="1:6" ht="26.4" x14ac:dyDescent="0.3">
      <c r="A27" s="16" t="s">
        <v>28</v>
      </c>
      <c r="B27" s="17" t="s">
        <v>29</v>
      </c>
      <c r="C27" s="32">
        <f>C28+C31</f>
        <v>432800000</v>
      </c>
      <c r="D27" s="32">
        <f>D28+D31</f>
        <v>132800000</v>
      </c>
      <c r="E27" s="19">
        <f>E28+E31</f>
        <v>149200000</v>
      </c>
    </row>
    <row r="28" spans="1:6" ht="26.4" x14ac:dyDescent="0.3">
      <c r="A28" s="20" t="s">
        <v>30</v>
      </c>
      <c r="B28" s="21" t="s">
        <v>31</v>
      </c>
      <c r="C28" s="32">
        <f>C29</f>
        <v>432800000</v>
      </c>
      <c r="D28" s="32">
        <f>D29</f>
        <v>752800000</v>
      </c>
      <c r="E28" s="19">
        <f>E29</f>
        <v>549200000</v>
      </c>
    </row>
    <row r="29" spans="1:6" ht="26.4" x14ac:dyDescent="0.3">
      <c r="A29" s="20" t="s">
        <v>32</v>
      </c>
      <c r="B29" s="23" t="s">
        <v>33</v>
      </c>
      <c r="C29" s="33">
        <f>'[1]Прил.6 Программа заимств.21-23'!C15</f>
        <v>432800000</v>
      </c>
      <c r="D29" s="33">
        <f>'[1]Прил.6 Программа заимств.21-23'!D15</f>
        <v>752800000</v>
      </c>
      <c r="E29" s="33">
        <f>'[1]Прил.6 Программа заимств.21-23'!E15</f>
        <v>549200000</v>
      </c>
    </row>
    <row r="30" spans="1:6" ht="26.4" x14ac:dyDescent="0.3">
      <c r="A30" s="20" t="s">
        <v>34</v>
      </c>
      <c r="B30" s="26" t="s">
        <v>35</v>
      </c>
      <c r="C30" s="34">
        <f>C31</f>
        <v>0</v>
      </c>
      <c r="D30" s="34">
        <f>D31</f>
        <v>-620000000</v>
      </c>
      <c r="E30" s="28">
        <f>E31</f>
        <v>-400000000</v>
      </c>
    </row>
    <row r="31" spans="1:6" ht="26.4" x14ac:dyDescent="0.3">
      <c r="A31" s="20" t="s">
        <v>36</v>
      </c>
      <c r="B31" s="29" t="s">
        <v>37</v>
      </c>
      <c r="C31" s="35">
        <f>-'[1]Прил.6 Программа заимств.21-23'!C21</f>
        <v>0</v>
      </c>
      <c r="D31" s="35">
        <f>-'[1]Прил.6 Программа заимств.21-23'!D21</f>
        <v>-620000000</v>
      </c>
      <c r="E31" s="35">
        <f>-'[1]Прил.6 Программа заимств.21-23'!E21</f>
        <v>-400000000</v>
      </c>
    </row>
    <row r="32" spans="1:6" ht="26.4" x14ac:dyDescent="0.3">
      <c r="A32" s="36" t="s">
        <v>38</v>
      </c>
      <c r="B32" s="37" t="s">
        <v>39</v>
      </c>
      <c r="C32" s="32">
        <f>C33+C35</f>
        <v>-32800000</v>
      </c>
      <c r="D32" s="32">
        <f>D33+D35</f>
        <v>-32800000</v>
      </c>
      <c r="E32" s="32">
        <f>E33+E35</f>
        <v>-49200000</v>
      </c>
      <c r="F32" s="38"/>
    </row>
    <row r="33" spans="1:6" ht="39.6" x14ac:dyDescent="0.3">
      <c r="A33" s="20" t="s">
        <v>40</v>
      </c>
      <c r="B33" s="39" t="s">
        <v>41</v>
      </c>
      <c r="C33" s="33">
        <f>C34</f>
        <v>0</v>
      </c>
      <c r="D33" s="33">
        <f>D34</f>
        <v>0</v>
      </c>
      <c r="E33" s="25">
        <f>E34</f>
        <v>0</v>
      </c>
    </row>
    <row r="34" spans="1:6" ht="39.6" x14ac:dyDescent="0.3">
      <c r="A34" s="20" t="s">
        <v>42</v>
      </c>
      <c r="B34" s="40" t="s">
        <v>43</v>
      </c>
      <c r="C34" s="33">
        <f>'[1]Прил.6 Программа заимств.21-23'!C14</f>
        <v>0</v>
      </c>
      <c r="D34" s="33">
        <f>'[1]Прил.6 Программа заимств.21-23'!D14</f>
        <v>0</v>
      </c>
      <c r="E34" s="33">
        <f>'[1]Прил.6 Программа заимств.21-23'!E14</f>
        <v>0</v>
      </c>
    </row>
    <row r="35" spans="1:6" ht="39.6" x14ac:dyDescent="0.3">
      <c r="A35" s="20" t="s">
        <v>44</v>
      </c>
      <c r="B35" s="26" t="s">
        <v>45</v>
      </c>
      <c r="C35" s="33">
        <f>C36</f>
        <v>-32800000</v>
      </c>
      <c r="D35" s="33">
        <f>D36</f>
        <v>-32800000</v>
      </c>
      <c r="E35" s="25">
        <f>E36</f>
        <v>-49200000</v>
      </c>
    </row>
    <row r="36" spans="1:6" ht="39.6" x14ac:dyDescent="0.3">
      <c r="A36" s="20" t="s">
        <v>46</v>
      </c>
      <c r="B36" s="23" t="s">
        <v>47</v>
      </c>
      <c r="C36" s="33">
        <f>-'[1]Прил.6 Программа заимств.21-23'!C20</f>
        <v>-32800000</v>
      </c>
      <c r="D36" s="33">
        <f>-'[1]Прил.6 Программа заимств.21-23'!D20</f>
        <v>-32800000</v>
      </c>
      <c r="E36" s="33">
        <f>-'[1]Прил.6 Программа заимств.21-23'!E20</f>
        <v>-49200000</v>
      </c>
    </row>
    <row r="37" spans="1:6" ht="26.4" x14ac:dyDescent="0.3">
      <c r="A37" s="36" t="s">
        <v>48</v>
      </c>
      <c r="B37" s="17" t="s">
        <v>49</v>
      </c>
      <c r="C37" s="15">
        <f>C48+C54+C43-C38</f>
        <v>0</v>
      </c>
      <c r="D37" s="15">
        <f>D48+D54+D43-D38</f>
        <v>0</v>
      </c>
      <c r="E37" s="15">
        <f>E48+E54+E43-E38</f>
        <v>0</v>
      </c>
      <c r="F37" s="38"/>
    </row>
    <row r="38" spans="1:6" ht="15.75" hidden="1" x14ac:dyDescent="0.25">
      <c r="A38" s="41" t="s">
        <v>50</v>
      </c>
      <c r="B38" s="39" t="s">
        <v>51</v>
      </c>
      <c r="C38" s="42">
        <f>C39+C41</f>
        <v>0</v>
      </c>
      <c r="D38" s="42">
        <f>D39+D41</f>
        <v>0</v>
      </c>
      <c r="E38" s="43">
        <f>E39+E41</f>
        <v>0</v>
      </c>
    </row>
    <row r="39" spans="1:6" ht="25.5" hidden="1" x14ac:dyDescent="0.25">
      <c r="A39" s="41" t="s">
        <v>52</v>
      </c>
      <c r="B39" s="40" t="s">
        <v>53</v>
      </c>
      <c r="C39" s="44">
        <f>C40</f>
        <v>0</v>
      </c>
      <c r="D39" s="44">
        <f>D40</f>
        <v>0</v>
      </c>
      <c r="E39" s="43">
        <f>E40</f>
        <v>0</v>
      </c>
    </row>
    <row r="40" spans="1:6" ht="25.5" hidden="1" x14ac:dyDescent="0.25">
      <c r="A40" s="41" t="s">
        <v>54</v>
      </c>
      <c r="B40" s="40" t="s">
        <v>55</v>
      </c>
      <c r="C40" s="44"/>
      <c r="D40" s="44"/>
      <c r="E40" s="45"/>
    </row>
    <row r="41" spans="1:6" ht="25.5" hidden="1" x14ac:dyDescent="0.25">
      <c r="A41" s="41" t="s">
        <v>56</v>
      </c>
      <c r="B41" s="40" t="s">
        <v>57</v>
      </c>
      <c r="C41" s="44">
        <f>C42</f>
        <v>0</v>
      </c>
      <c r="D41" s="44">
        <f>D42</f>
        <v>0</v>
      </c>
      <c r="E41" s="43">
        <f>E42</f>
        <v>0</v>
      </c>
    </row>
    <row r="42" spans="1:6" ht="25.5" hidden="1" x14ac:dyDescent="0.25">
      <c r="A42" s="41" t="s">
        <v>58</v>
      </c>
      <c r="B42" s="40" t="s">
        <v>59</v>
      </c>
      <c r="C42" s="44"/>
      <c r="D42" s="44"/>
      <c r="E42" s="43"/>
    </row>
    <row r="43" spans="1:6" ht="15.6" x14ac:dyDescent="0.3">
      <c r="A43" s="41" t="s">
        <v>60</v>
      </c>
      <c r="B43" s="39" t="s">
        <v>61</v>
      </c>
      <c r="C43" s="34">
        <f>C44</f>
        <v>-10937615490</v>
      </c>
      <c r="D43" s="34">
        <f>D44</f>
        <v>-11462152220</v>
      </c>
      <c r="E43" s="28">
        <f>E44+E46</f>
        <v>-11021981250</v>
      </c>
    </row>
    <row r="44" spans="1:6" ht="15.6" x14ac:dyDescent="0.3">
      <c r="A44" s="41" t="s">
        <v>62</v>
      </c>
      <c r="B44" s="40" t="s">
        <v>63</v>
      </c>
      <c r="C44" s="34">
        <f>C45</f>
        <v>-10937615490</v>
      </c>
      <c r="D44" s="34">
        <f>D45</f>
        <v>-11462152220</v>
      </c>
      <c r="E44" s="28">
        <f>E45</f>
        <v>-11021981250</v>
      </c>
    </row>
    <row r="45" spans="1:6" ht="26.4" x14ac:dyDescent="0.3">
      <c r="A45" s="41" t="s">
        <v>64</v>
      </c>
      <c r="B45" s="40" t="s">
        <v>65</v>
      </c>
      <c r="C45" s="46">
        <f>-('[1]Прил. 1 Доходы 2021-2023'!D105+'[1]Прил.5 Источники_2021-2023'!C29+'[1]Прил.5 Источники_2021-2023'!C62+C33)</f>
        <v>-10937615490</v>
      </c>
      <c r="D45" s="46">
        <f>-('[1]Прил. 1 Доходы 2021-2023'!E105+'[1]Прил.5 Источники_2021-2023'!D29+'[1]Прил.5 Источники_2021-2023'!D62+D33)</f>
        <v>-11462152220</v>
      </c>
      <c r="E45" s="46">
        <f>-('[1]Прил. 1 Доходы 2021-2023'!F105+'[1]Прил.5 Источники_2021-2023'!E29+'[1]Прил.5 Источники_2021-2023'!E62+E33)</f>
        <v>-11021981250</v>
      </c>
    </row>
    <row r="46" spans="1:6" ht="25.5" hidden="1" x14ac:dyDescent="0.25">
      <c r="A46" s="41" t="s">
        <v>66</v>
      </c>
      <c r="B46" s="40" t="s">
        <v>67</v>
      </c>
      <c r="C46" s="44">
        <f>C47</f>
        <v>0</v>
      </c>
      <c r="D46" s="44">
        <f>D47</f>
        <v>0</v>
      </c>
      <c r="E46" s="43">
        <f>E47</f>
        <v>0</v>
      </c>
    </row>
    <row r="47" spans="1:6" ht="25.5" hidden="1" x14ac:dyDescent="0.25">
      <c r="A47" s="41" t="s">
        <v>68</v>
      </c>
      <c r="B47" s="40" t="s">
        <v>69</v>
      </c>
      <c r="C47" s="44"/>
      <c r="D47" s="44"/>
      <c r="E47" s="43"/>
    </row>
    <row r="48" spans="1:6" ht="15.75" hidden="1" x14ac:dyDescent="0.25">
      <c r="A48" s="41" t="s">
        <v>70</v>
      </c>
      <c r="B48" s="39" t="s">
        <v>71</v>
      </c>
      <c r="C48" s="42"/>
      <c r="D48" s="42"/>
      <c r="E48" s="43"/>
    </row>
    <row r="49" spans="1:5" ht="15.75" hidden="1" x14ac:dyDescent="0.25">
      <c r="A49" s="41" t="s">
        <v>72</v>
      </c>
      <c r="B49" s="40" t="s">
        <v>73</v>
      </c>
      <c r="C49" s="44">
        <f>C50+C52</f>
        <v>0</v>
      </c>
      <c r="D49" s="44">
        <f>D50+D52</f>
        <v>0</v>
      </c>
      <c r="E49" s="43">
        <f>E50+E52</f>
        <v>0</v>
      </c>
    </row>
    <row r="50" spans="1:5" ht="25.5" hidden="1" x14ac:dyDescent="0.25">
      <c r="A50" s="41" t="s">
        <v>74</v>
      </c>
      <c r="B50" s="40" t="s">
        <v>75</v>
      </c>
      <c r="C50" s="44">
        <f>C51</f>
        <v>0</v>
      </c>
      <c r="D50" s="44">
        <f>D51</f>
        <v>0</v>
      </c>
      <c r="E50" s="45">
        <f>E51</f>
        <v>0</v>
      </c>
    </row>
    <row r="51" spans="1:5" ht="25.5" hidden="1" x14ac:dyDescent="0.25">
      <c r="A51" s="41" t="s">
        <v>76</v>
      </c>
      <c r="B51" s="40" t="s">
        <v>77</v>
      </c>
      <c r="C51" s="44"/>
      <c r="D51" s="44"/>
      <c r="E51" s="43"/>
    </row>
    <row r="52" spans="1:5" ht="25.5" hidden="1" x14ac:dyDescent="0.25">
      <c r="A52" s="41" t="s">
        <v>78</v>
      </c>
      <c r="B52" s="40" t="s">
        <v>79</v>
      </c>
      <c r="C52" s="44">
        <f>C53</f>
        <v>0</v>
      </c>
      <c r="D52" s="44">
        <f>D53</f>
        <v>0</v>
      </c>
      <c r="E52" s="43">
        <f>E53</f>
        <v>0</v>
      </c>
    </row>
    <row r="53" spans="1:5" ht="25.5" hidden="1" x14ac:dyDescent="0.25">
      <c r="A53" s="41" t="s">
        <v>80</v>
      </c>
      <c r="B53" s="40" t="s">
        <v>81</v>
      </c>
      <c r="C53" s="44"/>
      <c r="D53" s="44"/>
      <c r="E53" s="43"/>
    </row>
    <row r="54" spans="1:5" ht="15.6" x14ac:dyDescent="0.3">
      <c r="A54" s="41" t="s">
        <v>82</v>
      </c>
      <c r="B54" s="39" t="s">
        <v>83</v>
      </c>
      <c r="C54" s="34">
        <f>C55+C57</f>
        <v>10937615490</v>
      </c>
      <c r="D54" s="34">
        <f>D55+D57</f>
        <v>11462152220</v>
      </c>
      <c r="E54" s="28">
        <f>E55+E57</f>
        <v>11021981250</v>
      </c>
    </row>
    <row r="55" spans="1:5" ht="15.6" x14ac:dyDescent="0.3">
      <c r="A55" s="41" t="s">
        <v>84</v>
      </c>
      <c r="B55" s="40" t="s">
        <v>85</v>
      </c>
      <c r="C55" s="34">
        <f>C56</f>
        <v>10937615490</v>
      </c>
      <c r="D55" s="34">
        <f>D56</f>
        <v>11462152220</v>
      </c>
      <c r="E55" s="28">
        <f>E56</f>
        <v>11021981250</v>
      </c>
    </row>
    <row r="56" spans="1:5" ht="26.4" x14ac:dyDescent="0.3">
      <c r="A56" s="47" t="s">
        <v>86</v>
      </c>
      <c r="B56" s="48" t="s">
        <v>87</v>
      </c>
      <c r="C56" s="35">
        <f>'[1]Прил.2 Функциональная 2021-2023'!G1003-'[1]Прил.5 Источники_2021-2023'!C30-C35</f>
        <v>10937615490</v>
      </c>
      <c r="D56" s="35">
        <f>'[1]Прил.2 Функциональная 2021-2023'!J1003-'[1]Прил.5 Источники_2021-2023'!D30-D35+170000000</f>
        <v>11462152220</v>
      </c>
      <c r="E56" s="35">
        <f>'[1]Прил.2 Функциональная 2021-2023'!M1003-'[1]Прил.5 Источники_2021-2023'!E30-E35+550000000</f>
        <v>11021981250</v>
      </c>
    </row>
    <row r="57" spans="1:5" ht="25.5" hidden="1" x14ac:dyDescent="0.25">
      <c r="A57" s="49" t="s">
        <v>88</v>
      </c>
      <c r="B57" s="50" t="s">
        <v>89</v>
      </c>
      <c r="C57" s="51"/>
      <c r="D57" s="51">
        <f>D58</f>
        <v>0</v>
      </c>
      <c r="E57" s="52">
        <f>E58</f>
        <v>0</v>
      </c>
    </row>
    <row r="58" spans="1:5" ht="25.5" hidden="1" x14ac:dyDescent="0.25">
      <c r="A58" s="41" t="s">
        <v>90</v>
      </c>
      <c r="B58" s="40" t="s">
        <v>91</v>
      </c>
      <c r="C58" s="51"/>
      <c r="D58" s="51"/>
      <c r="E58" s="52"/>
    </row>
    <row r="59" spans="1:5" ht="25.5" hidden="1" x14ac:dyDescent="0.25">
      <c r="A59" s="53" t="s">
        <v>92</v>
      </c>
      <c r="B59" s="54" t="s">
        <v>93</v>
      </c>
      <c r="C59" s="54"/>
      <c r="D59" s="54"/>
      <c r="E59" s="55"/>
    </row>
    <row r="60" spans="1:5" ht="38.25" hidden="1" x14ac:dyDescent="0.25">
      <c r="A60" s="56" t="s">
        <v>94</v>
      </c>
      <c r="B60" s="50" t="s">
        <v>95</v>
      </c>
      <c r="C60" s="50"/>
      <c r="D60" s="50"/>
      <c r="E60" s="55"/>
    </row>
    <row r="61" spans="1:5" ht="38.25" hidden="1" x14ac:dyDescent="0.25">
      <c r="A61" s="56" t="s">
        <v>96</v>
      </c>
      <c r="B61" s="50" t="s">
        <v>97</v>
      </c>
      <c r="C61" s="50"/>
      <c r="D61" s="50"/>
      <c r="E61" s="55"/>
    </row>
    <row r="62" spans="1:5" ht="26.4" x14ac:dyDescent="0.3">
      <c r="A62" s="57" t="s">
        <v>98</v>
      </c>
      <c r="B62" s="37" t="s">
        <v>99</v>
      </c>
      <c r="C62" s="58">
        <f t="shared" ref="C62:E63" si="0">C63</f>
        <v>0</v>
      </c>
      <c r="D62" s="58">
        <f t="shared" si="0"/>
        <v>0</v>
      </c>
      <c r="E62" s="58">
        <f t="shared" si="0"/>
        <v>0</v>
      </c>
    </row>
    <row r="63" spans="1:5" ht="39.6" x14ac:dyDescent="0.3">
      <c r="A63" s="59" t="s">
        <v>100</v>
      </c>
      <c r="B63" s="39" t="s">
        <v>101</v>
      </c>
      <c r="C63" s="33">
        <f t="shared" si="0"/>
        <v>0</v>
      </c>
      <c r="D63" s="33">
        <f t="shared" si="0"/>
        <v>0</v>
      </c>
      <c r="E63" s="33">
        <f t="shared" si="0"/>
        <v>0</v>
      </c>
    </row>
    <row r="64" spans="1:5" ht="26.4" x14ac:dyDescent="0.3">
      <c r="A64" s="59" t="s">
        <v>102</v>
      </c>
      <c r="B64" s="60" t="s">
        <v>103</v>
      </c>
      <c r="C64" s="33">
        <v>0</v>
      </c>
      <c r="D64" s="33">
        <v>0</v>
      </c>
      <c r="E64" s="33">
        <v>0</v>
      </c>
    </row>
    <row r="65" spans="1:6" ht="15.75" hidden="1" x14ac:dyDescent="0.25">
      <c r="A65" s="57" t="s">
        <v>104</v>
      </c>
      <c r="B65" s="37" t="s">
        <v>105</v>
      </c>
      <c r="C65" s="37"/>
      <c r="D65" s="37">
        <f t="shared" ref="D65:E67" si="1">D66</f>
        <v>0</v>
      </c>
      <c r="E65" s="61">
        <f t="shared" si="1"/>
        <v>0</v>
      </c>
    </row>
    <row r="66" spans="1:6" ht="25.5" hidden="1" x14ac:dyDescent="0.25">
      <c r="A66" s="59" t="s">
        <v>106</v>
      </c>
      <c r="B66" s="39" t="s">
        <v>107</v>
      </c>
      <c r="C66" s="39"/>
      <c r="D66" s="39">
        <f t="shared" si="1"/>
        <v>0</v>
      </c>
      <c r="E66" s="61">
        <f t="shared" si="1"/>
        <v>0</v>
      </c>
    </row>
    <row r="67" spans="1:6" ht="76.5" hidden="1" x14ac:dyDescent="0.25">
      <c r="A67" s="62" t="s">
        <v>108</v>
      </c>
      <c r="B67" s="40" t="s">
        <v>109</v>
      </c>
      <c r="C67" s="40"/>
      <c r="D67" s="40">
        <f t="shared" si="1"/>
        <v>0</v>
      </c>
      <c r="E67" s="61">
        <f t="shared" si="1"/>
        <v>0</v>
      </c>
    </row>
    <row r="68" spans="1:6" ht="76.5" hidden="1" x14ac:dyDescent="0.25">
      <c r="A68" s="62" t="s">
        <v>110</v>
      </c>
      <c r="B68" s="40" t="s">
        <v>111</v>
      </c>
      <c r="C68" s="40"/>
      <c r="D68" s="40"/>
      <c r="E68" s="63"/>
    </row>
    <row r="69" spans="1:6" ht="25.5" hidden="1" x14ac:dyDescent="0.25">
      <c r="A69" s="64" t="s">
        <v>112</v>
      </c>
      <c r="B69" s="65" t="s">
        <v>113</v>
      </c>
      <c r="C69" s="65"/>
      <c r="D69" s="65">
        <f>D70-D72</f>
        <v>0</v>
      </c>
      <c r="E69" s="66">
        <f>E70-E72</f>
        <v>0</v>
      </c>
      <c r="F69" s="38"/>
    </row>
    <row r="70" spans="1:6" ht="25.5" hidden="1" x14ac:dyDescent="0.25">
      <c r="A70" s="62" t="s">
        <v>114</v>
      </c>
      <c r="B70" s="67" t="s">
        <v>115</v>
      </c>
      <c r="C70" s="67"/>
      <c r="D70" s="67">
        <f>D71</f>
        <v>0</v>
      </c>
      <c r="E70" s="68">
        <f>E71</f>
        <v>0</v>
      </c>
    </row>
    <row r="71" spans="1:6" ht="38.25" hidden="1" x14ac:dyDescent="0.25">
      <c r="A71" s="62" t="s">
        <v>116</v>
      </c>
      <c r="B71" s="69" t="s">
        <v>117</v>
      </c>
      <c r="C71" s="69"/>
      <c r="D71" s="69"/>
      <c r="E71" s="70"/>
    </row>
    <row r="72" spans="1:6" ht="25.5" hidden="1" x14ac:dyDescent="0.25">
      <c r="A72" s="62" t="s">
        <v>118</v>
      </c>
      <c r="B72" s="67" t="s">
        <v>119</v>
      </c>
      <c r="C72" s="67"/>
      <c r="D72" s="67">
        <f>D73</f>
        <v>0</v>
      </c>
      <c r="E72" s="70">
        <f>E73</f>
        <v>0</v>
      </c>
    </row>
    <row r="73" spans="1:6" ht="25.5" hidden="1" x14ac:dyDescent="0.25">
      <c r="A73" s="62" t="s">
        <v>120</v>
      </c>
      <c r="B73" s="69" t="s">
        <v>121</v>
      </c>
      <c r="C73" s="69"/>
      <c r="D73" s="69"/>
      <c r="E73" s="70"/>
    </row>
    <row r="74" spans="1:6" ht="25.5" hidden="1" x14ac:dyDescent="0.25">
      <c r="A74" s="64" t="s">
        <v>122</v>
      </c>
      <c r="B74" s="71" t="s">
        <v>123</v>
      </c>
      <c r="C74" s="71"/>
      <c r="D74" s="71"/>
      <c r="E74" s="72"/>
    </row>
    <row r="75" spans="1:6" ht="25.5" hidden="1" x14ac:dyDescent="0.25">
      <c r="A75" s="62" t="s">
        <v>124</v>
      </c>
      <c r="B75" s="39" t="s">
        <v>125</v>
      </c>
      <c r="C75" s="39"/>
      <c r="D75" s="39"/>
      <c r="E75" s="72"/>
    </row>
    <row r="76" spans="1:6" ht="25.5" hidden="1" x14ac:dyDescent="0.25">
      <c r="A76" s="62" t="s">
        <v>126</v>
      </c>
      <c r="B76" s="40" t="s">
        <v>127</v>
      </c>
      <c r="C76" s="40"/>
      <c r="D76" s="40"/>
      <c r="E76" s="72"/>
    </row>
    <row r="77" spans="1:6" ht="25.5" hidden="1" x14ac:dyDescent="0.25">
      <c r="A77" s="62" t="s">
        <v>128</v>
      </c>
      <c r="B77" s="40" t="s">
        <v>127</v>
      </c>
      <c r="C77" s="40"/>
      <c r="D77" s="40"/>
      <c r="E77" s="72"/>
    </row>
    <row r="78" spans="1:6" ht="25.5" hidden="1" x14ac:dyDescent="0.25">
      <c r="A78" s="62" t="s">
        <v>129</v>
      </c>
      <c r="B78" s="39" t="s">
        <v>130</v>
      </c>
      <c r="C78" s="39"/>
      <c r="D78" s="39"/>
      <c r="E78" s="72"/>
    </row>
    <row r="79" spans="1:6" ht="25.5" hidden="1" x14ac:dyDescent="0.25">
      <c r="A79" s="62" t="s">
        <v>131</v>
      </c>
      <c r="B79" s="73" t="s">
        <v>132</v>
      </c>
      <c r="C79" s="73"/>
      <c r="D79" s="73"/>
      <c r="E79" s="74"/>
    </row>
    <row r="80" spans="1:6" ht="25.5" hidden="1" x14ac:dyDescent="0.25">
      <c r="A80" s="62" t="s">
        <v>133</v>
      </c>
      <c r="B80" s="40" t="s">
        <v>132</v>
      </c>
      <c r="C80" s="40"/>
      <c r="D80" s="40"/>
      <c r="E80" s="75"/>
    </row>
    <row r="81" spans="1:5" ht="25.5" hidden="1" x14ac:dyDescent="0.25">
      <c r="A81" s="62" t="s">
        <v>134</v>
      </c>
      <c r="B81" s="40" t="s">
        <v>135</v>
      </c>
      <c r="C81" s="40"/>
      <c r="D81" s="40">
        <f>D82</f>
        <v>0</v>
      </c>
      <c r="E81" s="75">
        <f>E82</f>
        <v>0</v>
      </c>
    </row>
    <row r="82" spans="1:5" ht="25.5" hidden="1" x14ac:dyDescent="0.25">
      <c r="A82" s="62" t="s">
        <v>136</v>
      </c>
      <c r="B82" s="40" t="s">
        <v>137</v>
      </c>
      <c r="C82" s="40"/>
      <c r="D82" s="40"/>
      <c r="E82" s="76"/>
    </row>
    <row r="83" spans="1:5" ht="25.5" hidden="1" x14ac:dyDescent="0.25">
      <c r="A83" s="62" t="s">
        <v>138</v>
      </c>
      <c r="B83" s="40" t="s">
        <v>139</v>
      </c>
      <c r="C83" s="40"/>
      <c r="D83" s="40">
        <f>D84</f>
        <v>0</v>
      </c>
      <c r="E83" s="76">
        <f>E84</f>
        <v>0</v>
      </c>
    </row>
    <row r="84" spans="1:5" ht="38.25" hidden="1" x14ac:dyDescent="0.25">
      <c r="A84" s="62" t="s">
        <v>140</v>
      </c>
      <c r="B84" s="40" t="s">
        <v>141</v>
      </c>
      <c r="C84" s="40"/>
      <c r="D84" s="40"/>
      <c r="E84" s="76"/>
    </row>
    <row r="85" spans="1:5" ht="25.5" hidden="1" x14ac:dyDescent="0.25">
      <c r="A85" s="62" t="s">
        <v>142</v>
      </c>
      <c r="B85" s="39" t="s">
        <v>143</v>
      </c>
      <c r="C85" s="39"/>
      <c r="D85" s="39"/>
      <c r="E85" s="76"/>
    </row>
    <row r="86" spans="1:5" ht="63.75" hidden="1" x14ac:dyDescent="0.25">
      <c r="A86" s="62" t="s">
        <v>144</v>
      </c>
      <c r="B86" s="40" t="s">
        <v>145</v>
      </c>
      <c r="C86" s="40"/>
      <c r="D86" s="40">
        <f>D87</f>
        <v>0</v>
      </c>
      <c r="E86" s="76">
        <f>E87</f>
        <v>0</v>
      </c>
    </row>
    <row r="87" spans="1:5" ht="76.5" hidden="1" x14ac:dyDescent="0.25">
      <c r="A87" s="62" t="s">
        <v>146</v>
      </c>
      <c r="B87" s="40" t="s">
        <v>147</v>
      </c>
      <c r="C87" s="40"/>
      <c r="D87" s="40"/>
      <c r="E87" s="76"/>
    </row>
    <row r="88" spans="1:5" ht="38.25" hidden="1" x14ac:dyDescent="0.25">
      <c r="A88" s="62" t="s">
        <v>148</v>
      </c>
      <c r="B88" s="40" t="s">
        <v>149</v>
      </c>
      <c r="C88" s="40"/>
      <c r="D88" s="40">
        <f>D89</f>
        <v>0</v>
      </c>
      <c r="E88" s="76">
        <f>E89</f>
        <v>0</v>
      </c>
    </row>
    <row r="89" spans="1:5" ht="51" hidden="1" x14ac:dyDescent="0.25">
      <c r="A89" s="62" t="s">
        <v>150</v>
      </c>
      <c r="B89" s="40" t="s">
        <v>151</v>
      </c>
      <c r="C89" s="40"/>
      <c r="D89" s="40"/>
      <c r="E89" s="76"/>
    </row>
    <row r="90" spans="1:5" ht="63.75" hidden="1" x14ac:dyDescent="0.25">
      <c r="A90" s="62" t="s">
        <v>152</v>
      </c>
      <c r="B90" s="40" t="s">
        <v>153</v>
      </c>
      <c r="C90" s="40"/>
      <c r="D90" s="40">
        <f>D91</f>
        <v>0</v>
      </c>
      <c r="E90" s="76">
        <f>E91</f>
        <v>0</v>
      </c>
    </row>
    <row r="91" spans="1:5" ht="76.5" hidden="1" x14ac:dyDescent="0.25">
      <c r="A91" s="62" t="s">
        <v>154</v>
      </c>
      <c r="B91" s="40" t="s">
        <v>155</v>
      </c>
      <c r="C91" s="40"/>
      <c r="D91" s="40"/>
      <c r="E91" s="76"/>
    </row>
    <row r="92" spans="1:5" ht="38.25" hidden="1" x14ac:dyDescent="0.25">
      <c r="A92" s="62" t="s">
        <v>156</v>
      </c>
      <c r="B92" s="40" t="s">
        <v>157</v>
      </c>
      <c r="C92" s="40"/>
      <c r="D92" s="40"/>
      <c r="E92" s="76"/>
    </row>
    <row r="93" spans="1:5" ht="51" hidden="1" x14ac:dyDescent="0.25">
      <c r="A93" s="62" t="s">
        <v>158</v>
      </c>
      <c r="B93" s="40" t="s">
        <v>159</v>
      </c>
      <c r="C93" s="40"/>
      <c r="D93" s="40"/>
      <c r="E93" s="76"/>
    </row>
    <row r="94" spans="1:5" ht="15" hidden="1" x14ac:dyDescent="0.25"/>
  </sheetData>
  <mergeCells count="12">
    <mergeCell ref="A21:B21"/>
    <mergeCell ref="D9:E9"/>
    <mergeCell ref="D11:E11"/>
    <mergeCell ref="D12:E12"/>
    <mergeCell ref="D13:E13"/>
    <mergeCell ref="A14:E14"/>
    <mergeCell ref="A15:E15"/>
    <mergeCell ref="A17:A18"/>
    <mergeCell ref="B17:B18"/>
    <mergeCell ref="C17:E17"/>
    <mergeCell ref="A19:B19"/>
    <mergeCell ref="A20:B2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Прилож.5 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Коняева Л.А.</cp:lastModifiedBy>
  <dcterms:created xsi:type="dcterms:W3CDTF">2021-11-12T11:01:01Z</dcterms:created>
  <dcterms:modified xsi:type="dcterms:W3CDTF">2021-11-23T06:24:12Z</dcterms:modified>
</cp:coreProperties>
</file>